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2959259-7618-4684-A3AF-7876AF8F03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AS7" i="3"/>
  <c r="AQ7" i="3"/>
  <c r="AP7" i="3"/>
  <c r="AO7" i="3"/>
  <c r="AN7" i="3"/>
  <c r="AM7" i="3"/>
  <c r="AG7" i="3"/>
  <c r="K12" i="3" s="1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K13" i="3" l="1"/>
  <c r="I12" i="3"/>
  <c r="J12" i="3" s="1"/>
  <c r="AF7" i="3"/>
  <c r="F12" i="3"/>
  <c r="H12" i="3"/>
  <c r="M12" i="3" s="1"/>
  <c r="L12" i="3"/>
  <c r="H13" i="3"/>
  <c r="M13" i="3" s="1"/>
  <c r="O12" i="3"/>
  <c r="I11" i="3"/>
  <c r="N12" i="3" l="1"/>
  <c r="F13" i="3"/>
  <c r="L13" i="3" s="1"/>
  <c r="I13" i="3"/>
  <c r="N13" i="3"/>
  <c r="O13" i="3" l="1"/>
  <c r="J13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<sst xmlns="http://schemas.openxmlformats.org/spreadsheetml/2006/main" count="76" uniqueCount="34">
  <si>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</si>
  <si>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</si>
  <si>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</si>
  <si>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</si>
  <si>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</si>
  <si>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</si>
  <si>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</si>
  <si>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</si>
  <si>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</si>
  <si>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</si>
  <si>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</si>
  <si>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</si>
  <si>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</si>
  <si>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</si>
  <si>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</si>
  <si>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</si>
  <si>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</si>
  <si>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</si>
  <si>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</si>
  <si>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</si>
  <si>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</si>
  <si>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</si>
  <si>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</si>
  <si>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</si>
  <si>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</si>
  <si>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</si>
  <si>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</si>
  <si>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Leevi Kettunen</t>
  </si>
  <si>
    <t>29.8.2004   Vaasa</t>
  </si>
  <si>
    <t>Vaasan Mailan Juniorit  (1993),  kasvattajaseura</t>
  </si>
  <si>
    <t>6.</t>
  </si>
  <si>
    <t>3.</t>
  </si>
  <si>
    <t>SMJ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</si>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</sst>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4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21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23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26</v>
      </c>
      <c r="Z4" s="65" t="s">
        <v>20</v>
      </c>
      <c r="AA4" s="64">
        <v>8</v>
      </c>
      <c r="AB4" s="64">
        <v>0</v>
      </c>
      <c r="AC4" s="64">
        <v>1</v>
      </c>
      <c r="AD4" s="64">
        <v>8</v>
      </c>
      <c r="AE4" s="64">
        <v>28</v>
      </c>
      <c r="AF4" s="66">
        <v>0.54900000000000004</v>
      </c>
      <c r="AG4" s="67">
        <v>51</v>
      </c>
      <c r="AH4" s="7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9">
        <v>2022</v>
      </c>
      <c r="Y5" s="69" t="s">
        <v>30</v>
      </c>
      <c r="Z5" s="70" t="s">
        <v>32</v>
      </c>
      <c r="AA5" s="69">
        <v>16</v>
      </c>
      <c r="AB5" s="69">
        <v>1</v>
      </c>
      <c r="AC5" s="69">
        <v>1</v>
      </c>
      <c r="AD5" s="69">
        <v>32</v>
      </c>
      <c r="AE5" s="69">
        <v>92</v>
      </c>
      <c r="AF5" s="76">
        <v>0.73019999999999996</v>
      </c>
      <c r="AG5" s="75">
        <v>126</v>
      </c>
      <c r="AH5" s="73"/>
      <c r="AI5" s="77" t="s">
        <v>26</v>
      </c>
      <c r="AJ5" s="74"/>
      <c r="AK5" s="77" t="s">
        <v>31</v>
      </c>
      <c r="AL5" s="75"/>
      <c r="AM5" s="69"/>
      <c r="AN5" s="69"/>
      <c r="AO5" s="13"/>
      <c r="AP5" s="12"/>
      <c r="AQ5" s="12"/>
      <c r="AR5" s="1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s="78" customFormat="1" x14ac:dyDescent="0.2">
      <c r="A6" s="68"/>
      <c r="B6" s="12">
        <v>2023</v>
      </c>
      <c r="C6" s="12" t="s">
        <v>33</v>
      </c>
      <c r="D6" s="79" t="s">
        <v>20</v>
      </c>
      <c r="E6" s="64">
        <v>20</v>
      </c>
      <c r="F6" s="64">
        <v>2</v>
      </c>
      <c r="G6" s="12">
        <v>0</v>
      </c>
      <c r="H6" s="64">
        <v>13</v>
      </c>
      <c r="I6" s="64">
        <v>56</v>
      </c>
      <c r="J6" s="80">
        <v>0.59570000000000001</v>
      </c>
      <c r="K6" s="81">
        <v>94</v>
      </c>
      <c r="L6" s="73"/>
      <c r="M6" s="74"/>
      <c r="N6" s="74"/>
      <c r="O6" s="74"/>
      <c r="P6" s="75"/>
      <c r="Q6" s="69"/>
      <c r="R6" s="69"/>
      <c r="S6" s="71"/>
      <c r="T6" s="69"/>
      <c r="U6" s="69"/>
      <c r="V6" s="71"/>
      <c r="W6" s="72"/>
      <c r="X6" s="64"/>
      <c r="Y6" s="64"/>
      <c r="Z6" s="65"/>
      <c r="AA6" s="64"/>
      <c r="AB6" s="64"/>
      <c r="AC6" s="64"/>
      <c r="AD6" s="64"/>
      <c r="AE6" s="64"/>
      <c r="AF6" s="66"/>
      <c r="AG6" s="67"/>
      <c r="AH6" s="7"/>
      <c r="AI6" s="7"/>
      <c r="AJ6" s="7"/>
      <c r="AK6" s="7"/>
      <c r="AL6" s="16"/>
      <c r="AM6" s="12"/>
      <c r="AN6" s="12"/>
      <c r="AO6" s="69"/>
      <c r="AP6" s="69"/>
      <c r="AQ6" s="69"/>
      <c r="AR6" s="76"/>
      <c r="AS6" s="72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</row>
    <row r="7" spans="1:57" ht="14.25" x14ac:dyDescent="0.2">
      <c r="A7" s="16"/>
      <c r="B7" s="60" t="s">
        <v>13</v>
      </c>
      <c r="C7" s="61"/>
      <c r="D7" s="62"/>
      <c r="E7" s="35">
        <f>SUM(E4:E6)</f>
        <v>20</v>
      </c>
      <c r="F7" s="35">
        <f>SUM(F4:F6)</f>
        <v>2</v>
      </c>
      <c r="G7" s="35">
        <f>SUM(G4:G6)</f>
        <v>0</v>
      </c>
      <c r="H7" s="35">
        <f>SUM(H4:H6)</f>
        <v>13</v>
      </c>
      <c r="I7" s="35">
        <f>SUM(I4:I6)</f>
        <v>56</v>
      </c>
      <c r="J7" s="36">
        <f>PRODUCT(I7/K7)</f>
        <v>0.5957446808510638</v>
      </c>
      <c r="K7" s="20">
        <f>SUM(K4:K6)</f>
        <v>94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24</v>
      </c>
      <c r="AB7" s="35">
        <f>SUM(AB4:AB6)</f>
        <v>1</v>
      </c>
      <c r="AC7" s="35">
        <f>SUM(AC4:AC6)</f>
        <v>2</v>
      </c>
      <c r="AD7" s="35">
        <f>SUM(AD4:AD6)</f>
        <v>40</v>
      </c>
      <c r="AE7" s="35">
        <f>SUM(AE4:AE6)</f>
        <v>120</v>
      </c>
      <c r="AF7" s="36">
        <f>PRODUCT(AE7/AG7)</f>
        <v>0.67796610169491522</v>
      </c>
      <c r="AG7" s="20">
        <f>SUM(AG4:AG6)</f>
        <v>177</v>
      </c>
      <c r="AH7" s="17"/>
      <c r="AI7" s="28"/>
      <c r="AJ7" s="41"/>
      <c r="AK7" s="42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6"/>
      <c r="R9" s="16" t="s">
        <v>10</v>
      </c>
      <c r="S9" s="16"/>
      <c r="T9" s="53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19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20</v>
      </c>
      <c r="F11" s="46">
        <f>PRODUCT(F7+R7)</f>
        <v>2</v>
      </c>
      <c r="G11" s="46">
        <f>PRODUCT(G7+S7)</f>
        <v>0</v>
      </c>
      <c r="H11" s="46">
        <f>PRODUCT(H7+T7)</f>
        <v>13</v>
      </c>
      <c r="I11" s="46">
        <f>PRODUCT(I7+U7)</f>
        <v>56</v>
      </c>
      <c r="J11" s="63">
        <v>0</v>
      </c>
      <c r="K11" s="16">
        <f>PRODUCT(K7+W7)</f>
        <v>94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24</v>
      </c>
      <c r="F12" s="46">
        <f>PRODUCT(AB7+AN7)</f>
        <v>1</v>
      </c>
      <c r="G12" s="46">
        <f>PRODUCT(AC7+AO7)</f>
        <v>2</v>
      </c>
      <c r="H12" s="46">
        <f>PRODUCT(AD7+AP7)</f>
        <v>40</v>
      </c>
      <c r="I12" s="46">
        <f>PRODUCT(AE7+AQ7)</f>
        <v>120</v>
      </c>
      <c r="J12" s="63">
        <f>PRODUCT(I12/K12)</f>
        <v>0.67796610169491522</v>
      </c>
      <c r="K12" s="10">
        <f>PRODUCT(AG7+AS7)</f>
        <v>177</v>
      </c>
      <c r="L12" s="52">
        <f>PRODUCT((F12+G12)/E12)</f>
        <v>0.125</v>
      </c>
      <c r="M12" s="52">
        <f>PRODUCT(H12/E12)</f>
        <v>1.6666666666666667</v>
      </c>
      <c r="N12" s="52">
        <f>PRODUCT((F12+G12+H12)/E12)</f>
        <v>1.7916666666666667</v>
      </c>
      <c r="O12" s="52">
        <f>PRODUCT(I12/E12)</f>
        <v>5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44</v>
      </c>
      <c r="F13" s="46">
        <f t="shared" ref="F13:I13" si="0">SUM(F10:F12)</f>
        <v>3</v>
      </c>
      <c r="G13" s="46">
        <f t="shared" si="0"/>
        <v>2</v>
      </c>
      <c r="H13" s="46">
        <f t="shared" si="0"/>
        <v>53</v>
      </c>
      <c r="I13" s="46">
        <f t="shared" si="0"/>
        <v>176</v>
      </c>
      <c r="J13" s="63">
        <f>PRODUCT(I13/K13)</f>
        <v>0.64944649446494462</v>
      </c>
      <c r="K13" s="16">
        <f>SUM(K10:K12)</f>
        <v>271</v>
      </c>
      <c r="L13" s="52">
        <f>PRODUCT((F13+G13)/E13)</f>
        <v>0.11363636363636363</v>
      </c>
      <c r="M13" s="52">
        <f>PRODUCT(H13/E13)</f>
        <v>1.2045454545454546</v>
      </c>
      <c r="N13" s="52">
        <f>PRODUCT((F13+G13+H13)/E13)</f>
        <v>1.3181818181818181</v>
      </c>
      <c r="O13" s="52">
        <f>PRODUCT(I13/E13)</f>
        <v>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5:AN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2023-09-04T19:07:46Z</dcterms:modified>
</cp:coreProperties>
</file>